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7003\Desktop\Ministero\Controllo Interno\2018\coninet\"/>
    </mc:Choice>
  </mc:AlternateContent>
  <bookViews>
    <workbookView xWindow="0" yWindow="135" windowWidth="23250" windowHeight="9780"/>
  </bookViews>
  <sheets>
    <sheet name="INDICATORE 2018 II trimestre" sheetId="1" r:id="rId1"/>
    <sheet name="mastrino" sheetId="2" r:id="rId2"/>
  </sheets>
  <definedNames>
    <definedName name="DATA13">mastrino!$M$2:$M$50</definedName>
  </definedNames>
  <calcPr calcId="162913"/>
</workbook>
</file>

<file path=xl/calcChain.xml><?xml version="1.0" encoding="utf-8"?>
<calcChain xmlns="http://schemas.openxmlformats.org/spreadsheetml/2006/main">
  <c r="B2" i="1" l="1"/>
  <c r="M51" i="2"/>
  <c r="Q50" i="2"/>
  <c r="R50" i="2" s="1"/>
  <c r="R49" i="2"/>
  <c r="Q49" i="2"/>
  <c r="Q48" i="2"/>
  <c r="R48" i="2" s="1"/>
  <c r="R47" i="2"/>
  <c r="Q47" i="2"/>
  <c r="Q46" i="2"/>
  <c r="R46" i="2" s="1"/>
  <c r="R45" i="2"/>
  <c r="Q45" i="2"/>
  <c r="Q44" i="2"/>
  <c r="R44" i="2" s="1"/>
  <c r="R43" i="2"/>
  <c r="Q43" i="2"/>
  <c r="Q42" i="2"/>
  <c r="R42" i="2" s="1"/>
  <c r="R41" i="2"/>
  <c r="Q41" i="2"/>
  <c r="Q40" i="2"/>
  <c r="R40" i="2" s="1"/>
  <c r="R39" i="2"/>
  <c r="Q39" i="2"/>
  <c r="Q38" i="2"/>
  <c r="R38" i="2" s="1"/>
  <c r="R37" i="2"/>
  <c r="Q37" i="2"/>
  <c r="Q36" i="2"/>
  <c r="R36" i="2" s="1"/>
  <c r="R35" i="2"/>
  <c r="Q35" i="2"/>
  <c r="Q34" i="2"/>
  <c r="R34" i="2" s="1"/>
  <c r="R33" i="2"/>
  <c r="Q33" i="2"/>
  <c r="Q32" i="2"/>
  <c r="R32" i="2" s="1"/>
  <c r="R31" i="2"/>
  <c r="Q31" i="2"/>
  <c r="Q30" i="2"/>
  <c r="R30" i="2" s="1"/>
  <c r="R29" i="2"/>
  <c r="Q29" i="2"/>
  <c r="Q28" i="2"/>
  <c r="R28" i="2" s="1"/>
  <c r="R27" i="2"/>
  <c r="Q27" i="2"/>
  <c r="Q26" i="2"/>
  <c r="R26" i="2" s="1"/>
  <c r="R25" i="2"/>
  <c r="Q25" i="2"/>
  <c r="Q24" i="2"/>
  <c r="R24" i="2" s="1"/>
  <c r="R23" i="2"/>
  <c r="Q23" i="2"/>
  <c r="Q22" i="2"/>
  <c r="R22" i="2" s="1"/>
  <c r="R21" i="2"/>
  <c r="Q21" i="2"/>
  <c r="Q20" i="2"/>
  <c r="R20" i="2" s="1"/>
  <c r="R19" i="2"/>
  <c r="Q19" i="2"/>
  <c r="Q18" i="2"/>
  <c r="R18" i="2" s="1"/>
  <c r="R17" i="2"/>
  <c r="Q17" i="2"/>
  <c r="Q16" i="2"/>
  <c r="R16" i="2" s="1"/>
  <c r="R15" i="2"/>
  <c r="Q15" i="2"/>
  <c r="Q14" i="2"/>
  <c r="R14" i="2" s="1"/>
  <c r="R13" i="2"/>
  <c r="Q13" i="2"/>
  <c r="Q12" i="2"/>
  <c r="R12" i="2" s="1"/>
  <c r="R11" i="2"/>
  <c r="Q11" i="2"/>
  <c r="Q10" i="2"/>
  <c r="R10" i="2" s="1"/>
  <c r="R9" i="2"/>
  <c r="Q9" i="2"/>
  <c r="Q8" i="2"/>
  <c r="R8" i="2" s="1"/>
  <c r="R7" i="2"/>
  <c r="Q7" i="2"/>
  <c r="Q6" i="2"/>
  <c r="R6" i="2" s="1"/>
  <c r="R5" i="2"/>
  <c r="Q5" i="2"/>
  <c r="Q4" i="2"/>
  <c r="R4" i="2" s="1"/>
  <c r="R3" i="2"/>
  <c r="Q3" i="2"/>
  <c r="Q2" i="2"/>
  <c r="R2" i="2" s="1"/>
  <c r="R51" i="2" s="1"/>
  <c r="R53" i="2" s="1"/>
</calcChain>
</file>

<file path=xl/sharedStrings.xml><?xml version="1.0" encoding="utf-8"?>
<sst xmlns="http://schemas.openxmlformats.org/spreadsheetml/2006/main" count="608" uniqueCount="220">
  <si>
    <t>GIORNI</t>
  </si>
  <si>
    <t>INDICATORE TEMPESTIVITA' PAGAMENTI II TRIMESTRE 2018</t>
  </si>
  <si>
    <t>Lv.</t>
  </si>
  <si>
    <t>Attribuzione</t>
  </si>
  <si>
    <t>N. doc.</t>
  </si>
  <si>
    <t>SeCo</t>
  </si>
  <si>
    <t>Tp.</t>
  </si>
  <si>
    <t>CC</t>
  </si>
  <si>
    <t>CI</t>
  </si>
  <si>
    <t>Doc. par.</t>
  </si>
  <si>
    <t>PrCtr</t>
  </si>
  <si>
    <t>Segmento</t>
  </si>
  <si>
    <t>Testo</t>
  </si>
  <si>
    <t>Data doc.</t>
  </si>
  <si>
    <t>Importo in DI</t>
  </si>
  <si>
    <t>D.int</t>
  </si>
  <si>
    <t>Data reg.</t>
  </si>
  <si>
    <t>Pareggio</t>
  </si>
  <si>
    <t>giorni</t>
  </si>
  <si>
    <t>numeri</t>
  </si>
  <si>
    <t>@5B\QPareggiato@</t>
  </si>
  <si>
    <t>04180000192018</t>
  </si>
  <si>
    <t>418000019</t>
  </si>
  <si>
    <t/>
  </si>
  <si>
    <t>KA</t>
  </si>
  <si>
    <t>31</t>
  </si>
  <si>
    <t>**</t>
  </si>
  <si>
    <t>811000053</t>
  </si>
  <si>
    <t>Rimborso Spese Viaggi Febbraio 2018</t>
  </si>
  <si>
    <t>EUR</t>
  </si>
  <si>
    <t>04180000392018</t>
  </si>
  <si>
    <t>418000039</t>
  </si>
  <si>
    <t>Rimborso Spese Viaggi Marzo 2018</t>
  </si>
  <si>
    <t>04280000022018</t>
  </si>
  <si>
    <t>428000002</t>
  </si>
  <si>
    <t>KB</t>
  </si>
  <si>
    <t>21</t>
  </si>
  <si>
    <t>AC</t>
  </si>
  <si>
    <t>NC su fattura 18-4508247 del 28.02.2018</t>
  </si>
  <si>
    <t>04180000272018</t>
  </si>
  <si>
    <t>418000027</t>
  </si>
  <si>
    <t>2S</t>
  </si>
  <si>
    <t>811000054</t>
  </si>
  <si>
    <t>Pernottamento Luca D'Amato</t>
  </si>
  <si>
    <t>04180000282018</t>
  </si>
  <si>
    <t>418000028</t>
  </si>
  <si>
    <t>07100000072018</t>
  </si>
  <si>
    <t>710000007</t>
  </si>
  <si>
    <t>KM</t>
  </si>
  <si>
    <t>Pagamento Polizza Sanitaria Dipendenti 2018</t>
  </si>
  <si>
    <t>04180000332018</t>
  </si>
  <si>
    <t>418000033</t>
  </si>
  <si>
    <t>3S</t>
  </si>
  <si>
    <t>811000055</t>
  </si>
  <si>
    <t>Acquisto Buoni Pasto Febbraio 2018</t>
  </si>
  <si>
    <t>04180000372018</t>
  </si>
  <si>
    <t>418000037</t>
  </si>
  <si>
    <t>811000056</t>
  </si>
  <si>
    <t>Buoni Taxi Marzo 2018</t>
  </si>
  <si>
    <t>04180000262018</t>
  </si>
  <si>
    <t>418000026</t>
  </si>
  <si>
    <t>IS</t>
  </si>
  <si>
    <t>811000063</t>
  </si>
  <si>
    <t>Sopravvenienza per spedizione 2016</t>
  </si>
  <si>
    <t>04180000382018</t>
  </si>
  <si>
    <t>418000038</t>
  </si>
  <si>
    <t>1S</t>
  </si>
  <si>
    <t>811000066</t>
  </si>
  <si>
    <t>Abbonamento Ansa I Semestre 2018</t>
  </si>
  <si>
    <t>04180000212018</t>
  </si>
  <si>
    <t>418000021</t>
  </si>
  <si>
    <t>811000067</t>
  </si>
  <si>
    <t>Cod Corso MOC40442</t>
  </si>
  <si>
    <t>04180000292018</t>
  </si>
  <si>
    <t>418000029</t>
  </si>
  <si>
    <t>811000068</t>
  </si>
  <si>
    <t>Hosting 15.06.2017-14.08.2017</t>
  </si>
  <si>
    <t>04180000302018</t>
  </si>
  <si>
    <t>418000030</t>
  </si>
  <si>
    <t>811000069</t>
  </si>
  <si>
    <t>Hosting 15.08.2017-14.10.2017</t>
  </si>
  <si>
    <t>04180000312018</t>
  </si>
  <si>
    <t>418000031</t>
  </si>
  <si>
    <t>811000070</t>
  </si>
  <si>
    <t>Hosting 15.10.2017-14.12.2017</t>
  </si>
  <si>
    <t>04180000142018</t>
  </si>
  <si>
    <t>418000014</t>
  </si>
  <si>
    <t>811000071</t>
  </si>
  <si>
    <t>Noleggio Auto Targa FB353NT-FB366NT Marzo 2018</t>
  </si>
  <si>
    <t>04180000222018</t>
  </si>
  <si>
    <t>418000022</t>
  </si>
  <si>
    <t>811000072</t>
  </si>
  <si>
    <t>Noleggio Auto Targa FB353NT-FB366NT Aprile 2018</t>
  </si>
  <si>
    <t>04180000162018</t>
  </si>
  <si>
    <t>418000016</t>
  </si>
  <si>
    <t>811000073</t>
  </si>
  <si>
    <t>Servizio GeoMarketing 2018</t>
  </si>
  <si>
    <t>04180000402018</t>
  </si>
  <si>
    <t>418000040</t>
  </si>
  <si>
    <t>811000074</t>
  </si>
  <si>
    <t>Servizi di Permanent Placement 2018</t>
  </si>
  <si>
    <t>04180000252018</t>
  </si>
  <si>
    <t>418000025</t>
  </si>
  <si>
    <t>811000075</t>
  </si>
  <si>
    <t>Realizzazione prototipo sw per FICr</t>
  </si>
  <si>
    <t>07100000102018</t>
  </si>
  <si>
    <t>710000010</t>
  </si>
  <si>
    <t>99</t>
  </si>
  <si>
    <t>811000077</t>
  </si>
  <si>
    <t>Restituzione Importo CWT</t>
  </si>
  <si>
    <t>04180000442018</t>
  </si>
  <si>
    <t>418000044</t>
  </si>
  <si>
    <t>811000079</t>
  </si>
  <si>
    <t>Buoni Taxi Aprile 2018</t>
  </si>
  <si>
    <t>04180000512018</t>
  </si>
  <si>
    <t>418000051</t>
  </si>
  <si>
    <t>811000080</t>
  </si>
  <si>
    <t>Soluzione PA 3° Bimestre 2018</t>
  </si>
  <si>
    <t>04180000522018</t>
  </si>
  <si>
    <t>418000052</t>
  </si>
  <si>
    <t>Convenzione PA 6 3° Bimestre 2018</t>
  </si>
  <si>
    <t>04180000422018</t>
  </si>
  <si>
    <t>418000042</t>
  </si>
  <si>
    <t>811000088</t>
  </si>
  <si>
    <t>Acquisto Buoni Pasto Marzo 2018</t>
  </si>
  <si>
    <t>04180000432018</t>
  </si>
  <si>
    <t>418000043</t>
  </si>
  <si>
    <t>811000089</t>
  </si>
  <si>
    <t>Fase 5 2017 Fastweb</t>
  </si>
  <si>
    <t>04180000472018</t>
  </si>
  <si>
    <t>418000047</t>
  </si>
  <si>
    <t>811000090</t>
  </si>
  <si>
    <t>Hosting 1° trimestre 2018-Albo Revisori</t>
  </si>
  <si>
    <t>04280000072018</t>
  </si>
  <si>
    <t>428000007</t>
  </si>
  <si>
    <t>NC parziale su ft LA00048505 del 14.02.2018</t>
  </si>
  <si>
    <t>04180000482018</t>
  </si>
  <si>
    <t>418000048</t>
  </si>
  <si>
    <t>811000091</t>
  </si>
  <si>
    <t>FSW FASE 6 - 1° semestre 2018</t>
  </si>
  <si>
    <t>04180000492018</t>
  </si>
  <si>
    <t>418000049</t>
  </si>
  <si>
    <t>811000092</t>
  </si>
  <si>
    <t>Hosting FASE 5 FSW - 1° sem 2018</t>
  </si>
  <si>
    <t>04180000502018</t>
  </si>
  <si>
    <t>418000050</t>
  </si>
  <si>
    <t>811000093</t>
  </si>
  <si>
    <t>04180000412018</t>
  </si>
  <si>
    <t>418000041</t>
  </si>
  <si>
    <t>811000094</t>
  </si>
  <si>
    <t>Noleggio Auto Targa FB353NT-FB366NT Maggio 2018</t>
  </si>
  <si>
    <t>04180000462018</t>
  </si>
  <si>
    <t>418000046</t>
  </si>
  <si>
    <t>811000095</t>
  </si>
  <si>
    <t>Assessment Sicurezza 2018</t>
  </si>
  <si>
    <t>04180000542018</t>
  </si>
  <si>
    <t>418000054</t>
  </si>
  <si>
    <t>811000096</t>
  </si>
  <si>
    <t>Acquisto Buoni Pasto Aprile 2018</t>
  </si>
  <si>
    <t>04180000552018</t>
  </si>
  <si>
    <t>418000055</t>
  </si>
  <si>
    <t>811000097</t>
  </si>
  <si>
    <t>Buoni Taxi Maggio 2018</t>
  </si>
  <si>
    <t>04180000532018</t>
  </si>
  <si>
    <t>418000053</t>
  </si>
  <si>
    <t>811000098</t>
  </si>
  <si>
    <t>Conversione Bilancio 2017 in XBRL e deposito</t>
  </si>
  <si>
    <t>04180000562018</t>
  </si>
  <si>
    <t>418000056</t>
  </si>
  <si>
    <t>811000099</t>
  </si>
  <si>
    <t>Noleggio Auto Targa FB353NT-FB366NT Giugno 2018</t>
  </si>
  <si>
    <t>04180000582018</t>
  </si>
  <si>
    <t>418000058</t>
  </si>
  <si>
    <t>811000101</t>
  </si>
  <si>
    <t>Rimborso Spese Viaggi Maggio 2018</t>
  </si>
  <si>
    <t>04180000572018</t>
  </si>
  <si>
    <t>418000057</t>
  </si>
  <si>
    <t>811000107</t>
  </si>
  <si>
    <t>Iscrizione 2 invii newsletter Codemotion</t>
  </si>
  <si>
    <t>04180000612018</t>
  </si>
  <si>
    <t>418000061</t>
  </si>
  <si>
    <t>811000108</t>
  </si>
  <si>
    <t>Rinnovo Master Breve 2018</t>
  </si>
  <si>
    <t>04180000592018</t>
  </si>
  <si>
    <t>418000059</t>
  </si>
  <si>
    <t>811000109</t>
  </si>
  <si>
    <t>Attività di supporto per analisi (I Tranche)</t>
  </si>
  <si>
    <t>04180000602018</t>
  </si>
  <si>
    <t>418000060</t>
  </si>
  <si>
    <t>811000110</t>
  </si>
  <si>
    <t>Attività di supporto per analisi (II Tranche)</t>
  </si>
  <si>
    <t>05180000112018</t>
  </si>
  <si>
    <t>518000011</t>
  </si>
  <si>
    <t>KC</t>
  </si>
  <si>
    <t>X5</t>
  </si>
  <si>
    <t>812000063</t>
  </si>
  <si>
    <t>Abbonamento Software Immagini Marzo 2018</t>
  </si>
  <si>
    <t>05180000142018</t>
  </si>
  <si>
    <t>518000014</t>
  </si>
  <si>
    <t>Engage Box Developer Plan</t>
  </si>
  <si>
    <t>07100000082018</t>
  </si>
  <si>
    <t>710000008</t>
  </si>
  <si>
    <t>Aikon Easy Parallax</t>
  </si>
  <si>
    <t>04180000452018</t>
  </si>
  <si>
    <t>418000045</t>
  </si>
  <si>
    <t>812000085</t>
  </si>
  <si>
    <t>Social Media Marketing Day</t>
  </si>
  <si>
    <t>05180000122018</t>
  </si>
  <si>
    <t>518000012</t>
  </si>
  <si>
    <t>Abbonamento Software Immagini Aprile 2018</t>
  </si>
  <si>
    <t>05180000132018</t>
  </si>
  <si>
    <t>518000013</t>
  </si>
  <si>
    <t>SlideshowFx Suite Pro</t>
  </si>
  <si>
    <t>07100000092018</t>
  </si>
  <si>
    <t>710000009</t>
  </si>
  <si>
    <t>JUX Mega Menu</t>
  </si>
  <si>
    <t>05180000152018</t>
  </si>
  <si>
    <t>518000015</t>
  </si>
  <si>
    <t>812000109</t>
  </si>
  <si>
    <t>Abbonamento Software Immagini Maggio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</si>
</sst>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49" fontId="18" fillId="0" borderId="0" xfId="0" applyNumberFormat="1" applyFont="1" applyFill="1"/>
    <xf numFmtId="14" fontId="18" fillId="0" borderId="0" xfId="0" applyNumberFormat="1" applyFont="1" applyFill="1"/>
    <xf numFmtId="4" fontId="18" fillId="0" borderId="0" xfId="0" applyNumberFormat="1" applyFont="1" applyFill="1"/>
    <xf numFmtId="0" fontId="19" fillId="0" borderId="0" xfId="0" applyFont="1" applyFill="1"/>
    <xf numFmtId="2" fontId="20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9" sqref="B9"/>
    </sheetView>
  </sheetViews>
  <sheetFormatPr defaultRowHeight="15" x14ac:dyDescent="0.25"/>
  <cols>
    <col min="1" max="1" width="53.28515625" bestFit="1" customWidth="1"/>
  </cols>
  <sheetData>
    <row r="1" spans="1:2" x14ac:dyDescent="0.25">
      <c r="A1" s="1" t="s">
        <v>1</v>
      </c>
      <c r="B1" s="1"/>
    </row>
    <row r="2" spans="1:2" x14ac:dyDescent="0.25">
      <c r="A2" s="1" t="s">
        <v>0</v>
      </c>
      <c r="B2" s="8">
        <f>mastrino!R53</f>
        <v>-29.194349495794604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16" workbookViewId="0">
      <selection activeCell="I46" sqref="I46"/>
    </sheetView>
  </sheetViews>
  <sheetFormatPr defaultRowHeight="11.25" x14ac:dyDescent="0.2"/>
  <cols>
    <col min="1" max="1" width="18.85546875" style="2" bestFit="1" customWidth="1"/>
    <col min="2" max="2" width="15.140625" style="2" bestFit="1" customWidth="1"/>
    <col min="3" max="3" width="10" style="2" bestFit="1" customWidth="1"/>
    <col min="4" max="4" width="5.42578125" style="2" bestFit="1" customWidth="1"/>
    <col min="5" max="5" width="3.85546875" style="2" bestFit="1" customWidth="1"/>
    <col min="6" max="6" width="3.28515625" style="2" bestFit="1" customWidth="1"/>
    <col min="7" max="7" width="3.42578125" style="2" bestFit="1" customWidth="1"/>
    <col min="8" max="8" width="10" style="2" bestFit="1" customWidth="1"/>
    <col min="9" max="9" width="5.42578125" style="2" bestFit="1" customWidth="1"/>
    <col min="10" max="10" width="10" style="2" bestFit="1" customWidth="1"/>
    <col min="11" max="11" width="47.7109375" style="2" bestFit="1" customWidth="1"/>
    <col min="12" max="12" width="10.7109375" style="2" bestFit="1" customWidth="1"/>
    <col min="13" max="13" width="12.5703125" style="2" bestFit="1" customWidth="1"/>
    <col min="14" max="14" width="5.28515625" style="2" bestFit="1" customWidth="1"/>
    <col min="15" max="16" width="10.7109375" style="2" bestFit="1" customWidth="1"/>
    <col min="17" max="16384" width="9.140625" style="2"/>
  </cols>
  <sheetData>
    <row r="1" spans="1:18" x14ac:dyDescent="0.2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2" t="s">
        <v>18</v>
      </c>
      <c r="R1" s="2" t="s">
        <v>19</v>
      </c>
    </row>
    <row r="2" spans="1:18" x14ac:dyDescent="0.2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 t="s">
        <v>23</v>
      </c>
      <c r="J2" s="4" t="s">
        <v>23</v>
      </c>
      <c r="K2" s="4" t="s">
        <v>28</v>
      </c>
      <c r="L2" s="5">
        <v>43159</v>
      </c>
      <c r="M2" s="6">
        <v>-490.72</v>
      </c>
      <c r="N2" s="4" t="s">
        <v>29</v>
      </c>
      <c r="O2" s="5">
        <v>43159</v>
      </c>
      <c r="P2" s="5">
        <v>43214</v>
      </c>
      <c r="Q2" s="2">
        <f>O2-P2</f>
        <v>-55</v>
      </c>
      <c r="R2" s="2">
        <f>M2*Q2</f>
        <v>26989.600000000002</v>
      </c>
    </row>
    <row r="3" spans="1:18" x14ac:dyDescent="0.2">
      <c r="A3" s="4" t="s">
        <v>20</v>
      </c>
      <c r="B3" s="4" t="s">
        <v>30</v>
      </c>
      <c r="C3" s="4" t="s">
        <v>31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23</v>
      </c>
      <c r="J3" s="4" t="s">
        <v>23</v>
      </c>
      <c r="K3" s="4" t="s">
        <v>32</v>
      </c>
      <c r="L3" s="5">
        <v>43190</v>
      </c>
      <c r="M3" s="6">
        <v>-613.17999999999995</v>
      </c>
      <c r="N3" s="4" t="s">
        <v>29</v>
      </c>
      <c r="O3" s="5">
        <v>43190</v>
      </c>
      <c r="P3" s="5">
        <v>43214</v>
      </c>
      <c r="Q3" s="2">
        <f t="shared" ref="Q3:Q50" si="0">O3-P3</f>
        <v>-24</v>
      </c>
      <c r="R3" s="2">
        <f t="shared" ref="R3:R50" si="1">M3*Q3</f>
        <v>14716.32</v>
      </c>
    </row>
    <row r="4" spans="1:18" x14ac:dyDescent="0.2">
      <c r="A4" s="4" t="s">
        <v>20</v>
      </c>
      <c r="B4" s="4" t="s">
        <v>33</v>
      </c>
      <c r="C4" s="4" t="s">
        <v>34</v>
      </c>
      <c r="D4" s="4" t="s">
        <v>23</v>
      </c>
      <c r="E4" s="4" t="s">
        <v>35</v>
      </c>
      <c r="F4" s="4" t="s">
        <v>36</v>
      </c>
      <c r="G4" s="4" t="s">
        <v>37</v>
      </c>
      <c r="H4" s="4" t="s">
        <v>27</v>
      </c>
      <c r="I4" s="4" t="s">
        <v>23</v>
      </c>
      <c r="J4" s="4" t="s">
        <v>23</v>
      </c>
      <c r="K4" s="4" t="s">
        <v>38</v>
      </c>
      <c r="L4" s="5">
        <v>43161</v>
      </c>
      <c r="M4" s="6">
        <v>151.47999999999999</v>
      </c>
      <c r="N4" s="4" t="s">
        <v>29</v>
      </c>
      <c r="O4" s="5">
        <v>43172</v>
      </c>
      <c r="P4" s="5">
        <v>43214</v>
      </c>
      <c r="Q4" s="2">
        <f t="shared" si="0"/>
        <v>-42</v>
      </c>
      <c r="R4" s="2">
        <f t="shared" si="1"/>
        <v>-6362.16</v>
      </c>
    </row>
    <row r="5" spans="1:18" x14ac:dyDescent="0.2">
      <c r="A5" s="4" t="s">
        <v>20</v>
      </c>
      <c r="B5" s="4" t="s">
        <v>39</v>
      </c>
      <c r="C5" s="4" t="s">
        <v>40</v>
      </c>
      <c r="D5" s="4" t="s">
        <v>23</v>
      </c>
      <c r="E5" s="4" t="s">
        <v>24</v>
      </c>
      <c r="F5" s="4" t="s">
        <v>25</v>
      </c>
      <c r="G5" s="4" t="s">
        <v>41</v>
      </c>
      <c r="H5" s="4" t="s">
        <v>42</v>
      </c>
      <c r="I5" s="4" t="s">
        <v>23</v>
      </c>
      <c r="J5" s="4" t="s">
        <v>23</v>
      </c>
      <c r="K5" s="4" t="s">
        <v>43</v>
      </c>
      <c r="L5" s="5">
        <v>43116</v>
      </c>
      <c r="M5" s="6">
        <v>-52.73</v>
      </c>
      <c r="N5" s="4" t="s">
        <v>29</v>
      </c>
      <c r="O5" s="5">
        <v>43180</v>
      </c>
      <c r="P5" s="5">
        <v>43214</v>
      </c>
      <c r="Q5" s="2">
        <f t="shared" si="0"/>
        <v>-34</v>
      </c>
      <c r="R5" s="2">
        <f t="shared" si="1"/>
        <v>1792.82</v>
      </c>
    </row>
    <row r="6" spans="1:18" x14ac:dyDescent="0.2">
      <c r="A6" s="4" t="s">
        <v>20</v>
      </c>
      <c r="B6" s="4" t="s">
        <v>44</v>
      </c>
      <c r="C6" s="4" t="s">
        <v>45</v>
      </c>
      <c r="D6" s="4" t="s">
        <v>23</v>
      </c>
      <c r="E6" s="4" t="s">
        <v>24</v>
      </c>
      <c r="F6" s="4" t="s">
        <v>25</v>
      </c>
      <c r="G6" s="4" t="s">
        <v>41</v>
      </c>
      <c r="H6" s="4" t="s">
        <v>42</v>
      </c>
      <c r="I6" s="4" t="s">
        <v>23</v>
      </c>
      <c r="J6" s="4" t="s">
        <v>23</v>
      </c>
      <c r="K6" s="4" t="s">
        <v>43</v>
      </c>
      <c r="L6" s="5">
        <v>43129</v>
      </c>
      <c r="M6" s="6">
        <v>-52.73</v>
      </c>
      <c r="N6" s="4" t="s">
        <v>29</v>
      </c>
      <c r="O6" s="5">
        <v>43180</v>
      </c>
      <c r="P6" s="5">
        <v>43214</v>
      </c>
      <c r="Q6" s="2">
        <f t="shared" si="0"/>
        <v>-34</v>
      </c>
      <c r="R6" s="2">
        <f t="shared" si="1"/>
        <v>1792.82</v>
      </c>
    </row>
    <row r="7" spans="1:18" x14ac:dyDescent="0.2">
      <c r="A7" s="4" t="s">
        <v>20</v>
      </c>
      <c r="B7" s="4" t="s">
        <v>46</v>
      </c>
      <c r="C7" s="4" t="s">
        <v>47</v>
      </c>
      <c r="D7" s="4" t="s">
        <v>23</v>
      </c>
      <c r="E7" s="4" t="s">
        <v>48</v>
      </c>
      <c r="F7" s="4" t="s">
        <v>25</v>
      </c>
      <c r="G7" s="4" t="s">
        <v>23</v>
      </c>
      <c r="H7" s="4" t="s">
        <v>42</v>
      </c>
      <c r="I7" s="4" t="s">
        <v>23</v>
      </c>
      <c r="J7" s="4" t="s">
        <v>23</v>
      </c>
      <c r="K7" s="4" t="s">
        <v>49</v>
      </c>
      <c r="L7" s="5">
        <v>43190</v>
      </c>
      <c r="M7" s="6">
        <v>-22718</v>
      </c>
      <c r="N7" s="4" t="s">
        <v>29</v>
      </c>
      <c r="O7" s="5">
        <v>43190</v>
      </c>
      <c r="P7" s="5">
        <v>43214</v>
      </c>
      <c r="Q7" s="2">
        <f t="shared" si="0"/>
        <v>-24</v>
      </c>
      <c r="R7" s="2">
        <f t="shared" si="1"/>
        <v>545232</v>
      </c>
    </row>
    <row r="8" spans="1:18" x14ac:dyDescent="0.2">
      <c r="A8" s="4" t="s">
        <v>20</v>
      </c>
      <c r="B8" s="4" t="s">
        <v>50</v>
      </c>
      <c r="C8" s="4" t="s">
        <v>51</v>
      </c>
      <c r="D8" s="4" t="s">
        <v>23</v>
      </c>
      <c r="E8" s="4" t="s">
        <v>24</v>
      </c>
      <c r="F8" s="4" t="s">
        <v>25</v>
      </c>
      <c r="G8" s="4" t="s">
        <v>52</v>
      </c>
      <c r="H8" s="4" t="s">
        <v>53</v>
      </c>
      <c r="I8" s="4" t="s">
        <v>23</v>
      </c>
      <c r="J8" s="4" t="s">
        <v>23</v>
      </c>
      <c r="K8" s="4" t="s">
        <v>54</v>
      </c>
      <c r="L8" s="5">
        <v>43181</v>
      </c>
      <c r="M8" s="6">
        <v>-4474.74</v>
      </c>
      <c r="N8" s="4" t="s">
        <v>29</v>
      </c>
      <c r="O8" s="5">
        <v>43182</v>
      </c>
      <c r="P8" s="5">
        <v>43214</v>
      </c>
      <c r="Q8" s="2">
        <f t="shared" si="0"/>
        <v>-32</v>
      </c>
      <c r="R8" s="2">
        <f t="shared" si="1"/>
        <v>143191.67999999999</v>
      </c>
    </row>
    <row r="9" spans="1:18" x14ac:dyDescent="0.2">
      <c r="A9" s="4" t="s">
        <v>20</v>
      </c>
      <c r="B9" s="4" t="s">
        <v>55</v>
      </c>
      <c r="C9" s="4" t="s">
        <v>56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57</v>
      </c>
      <c r="I9" s="4" t="s">
        <v>23</v>
      </c>
      <c r="J9" s="4" t="s">
        <v>23</v>
      </c>
      <c r="K9" s="4" t="s">
        <v>58</v>
      </c>
      <c r="L9" s="5">
        <v>43180</v>
      </c>
      <c r="M9" s="6">
        <v>-305.3</v>
      </c>
      <c r="N9" s="4" t="s">
        <v>29</v>
      </c>
      <c r="O9" s="5">
        <v>43189</v>
      </c>
      <c r="P9" s="5">
        <v>43214</v>
      </c>
      <c r="Q9" s="2">
        <f t="shared" si="0"/>
        <v>-25</v>
      </c>
      <c r="R9" s="2">
        <f t="shared" si="1"/>
        <v>7632.5</v>
      </c>
    </row>
    <row r="10" spans="1:18" x14ac:dyDescent="0.2">
      <c r="A10" s="4" t="s">
        <v>20</v>
      </c>
      <c r="B10" s="4" t="s">
        <v>59</v>
      </c>
      <c r="C10" s="4" t="s">
        <v>60</v>
      </c>
      <c r="D10" s="4" t="s">
        <v>23</v>
      </c>
      <c r="E10" s="4" t="s">
        <v>24</v>
      </c>
      <c r="F10" s="4" t="s">
        <v>25</v>
      </c>
      <c r="G10" s="4" t="s">
        <v>61</v>
      </c>
      <c r="H10" s="4" t="s">
        <v>62</v>
      </c>
      <c r="I10" s="4" t="s">
        <v>23</v>
      </c>
      <c r="J10" s="4" t="s">
        <v>23</v>
      </c>
      <c r="K10" s="4" t="s">
        <v>63</v>
      </c>
      <c r="L10" s="5">
        <v>42672</v>
      </c>
      <c r="M10" s="6">
        <v>-36.909999999999997</v>
      </c>
      <c r="N10" s="4" t="s">
        <v>29</v>
      </c>
      <c r="O10" s="5">
        <v>43180</v>
      </c>
      <c r="P10" s="5">
        <v>43214</v>
      </c>
      <c r="Q10" s="2">
        <f t="shared" si="0"/>
        <v>-34</v>
      </c>
      <c r="R10" s="2">
        <f t="shared" si="1"/>
        <v>1254.9399999999998</v>
      </c>
    </row>
    <row r="11" spans="1:18" x14ac:dyDescent="0.2">
      <c r="A11" s="4" t="s">
        <v>20</v>
      </c>
      <c r="B11" s="4" t="s">
        <v>64</v>
      </c>
      <c r="C11" s="4" t="s">
        <v>65</v>
      </c>
      <c r="D11" s="4" t="s">
        <v>23</v>
      </c>
      <c r="E11" s="4" t="s">
        <v>24</v>
      </c>
      <c r="F11" s="4" t="s">
        <v>25</v>
      </c>
      <c r="G11" s="4" t="s">
        <v>66</v>
      </c>
      <c r="H11" s="4" t="s">
        <v>67</v>
      </c>
      <c r="I11" s="4" t="s">
        <v>23</v>
      </c>
      <c r="J11" s="4" t="s">
        <v>23</v>
      </c>
      <c r="K11" s="4" t="s">
        <v>68</v>
      </c>
      <c r="L11" s="5">
        <v>43178</v>
      </c>
      <c r="M11" s="6">
        <v>-5500</v>
      </c>
      <c r="N11" s="4" t="s">
        <v>29</v>
      </c>
      <c r="O11" s="5">
        <v>43190</v>
      </c>
      <c r="P11" s="5">
        <v>43214</v>
      </c>
      <c r="Q11" s="2">
        <f t="shared" si="0"/>
        <v>-24</v>
      </c>
      <c r="R11" s="2">
        <f t="shared" si="1"/>
        <v>132000</v>
      </c>
    </row>
    <row r="12" spans="1:18" x14ac:dyDescent="0.2">
      <c r="A12" s="4" t="s">
        <v>20</v>
      </c>
      <c r="B12" s="4" t="s">
        <v>69</v>
      </c>
      <c r="C12" s="4" t="s">
        <v>70</v>
      </c>
      <c r="D12" s="4" t="s">
        <v>23</v>
      </c>
      <c r="E12" s="4" t="s">
        <v>24</v>
      </c>
      <c r="F12" s="4" t="s">
        <v>25</v>
      </c>
      <c r="G12" s="4" t="s">
        <v>66</v>
      </c>
      <c r="H12" s="4" t="s">
        <v>71</v>
      </c>
      <c r="I12" s="4" t="s">
        <v>23</v>
      </c>
      <c r="J12" s="4" t="s">
        <v>23</v>
      </c>
      <c r="K12" s="4" t="s">
        <v>72</v>
      </c>
      <c r="L12" s="5">
        <v>43167</v>
      </c>
      <c r="M12" s="6">
        <v>-2300</v>
      </c>
      <c r="N12" s="4" t="s">
        <v>29</v>
      </c>
      <c r="O12" s="5">
        <v>43172</v>
      </c>
      <c r="P12" s="5">
        <v>43214</v>
      </c>
      <c r="Q12" s="2">
        <f t="shared" si="0"/>
        <v>-42</v>
      </c>
      <c r="R12" s="2">
        <f t="shared" si="1"/>
        <v>96600</v>
      </c>
    </row>
    <row r="13" spans="1:18" x14ac:dyDescent="0.2">
      <c r="A13" s="4" t="s">
        <v>20</v>
      </c>
      <c r="B13" s="4" t="s">
        <v>73</v>
      </c>
      <c r="C13" s="4" t="s">
        <v>74</v>
      </c>
      <c r="D13" s="4" t="s">
        <v>23</v>
      </c>
      <c r="E13" s="4" t="s">
        <v>24</v>
      </c>
      <c r="F13" s="4" t="s">
        <v>25</v>
      </c>
      <c r="G13" s="4" t="s">
        <v>66</v>
      </c>
      <c r="H13" s="4" t="s">
        <v>75</v>
      </c>
      <c r="I13" s="4" t="s">
        <v>23</v>
      </c>
      <c r="J13" s="4" t="s">
        <v>23</v>
      </c>
      <c r="K13" s="4" t="s">
        <v>76</v>
      </c>
      <c r="L13" s="5">
        <v>43178</v>
      </c>
      <c r="M13" s="6">
        <v>-32401.18</v>
      </c>
      <c r="N13" s="4" t="s">
        <v>29</v>
      </c>
      <c r="O13" s="5">
        <v>43181</v>
      </c>
      <c r="P13" s="5">
        <v>43214</v>
      </c>
      <c r="Q13" s="2">
        <f t="shared" si="0"/>
        <v>-33</v>
      </c>
      <c r="R13" s="2">
        <f t="shared" si="1"/>
        <v>1069238.94</v>
      </c>
    </row>
    <row r="14" spans="1:18" x14ac:dyDescent="0.2">
      <c r="A14" s="4" t="s">
        <v>20</v>
      </c>
      <c r="B14" s="4" t="s">
        <v>77</v>
      </c>
      <c r="C14" s="4" t="s">
        <v>78</v>
      </c>
      <c r="D14" s="4" t="s">
        <v>23</v>
      </c>
      <c r="E14" s="4" t="s">
        <v>24</v>
      </c>
      <c r="F14" s="4" t="s">
        <v>25</v>
      </c>
      <c r="G14" s="4" t="s">
        <v>66</v>
      </c>
      <c r="H14" s="4" t="s">
        <v>79</v>
      </c>
      <c r="I14" s="4" t="s">
        <v>23</v>
      </c>
      <c r="J14" s="4" t="s">
        <v>23</v>
      </c>
      <c r="K14" s="4" t="s">
        <v>80</v>
      </c>
      <c r="L14" s="5">
        <v>43178</v>
      </c>
      <c r="M14" s="6">
        <v>-32401.18</v>
      </c>
      <c r="N14" s="4" t="s">
        <v>29</v>
      </c>
      <c r="O14" s="5">
        <v>43181</v>
      </c>
      <c r="P14" s="5">
        <v>43214</v>
      </c>
      <c r="Q14" s="2">
        <f t="shared" si="0"/>
        <v>-33</v>
      </c>
      <c r="R14" s="2">
        <f t="shared" si="1"/>
        <v>1069238.94</v>
      </c>
    </row>
    <row r="15" spans="1:18" x14ac:dyDescent="0.2">
      <c r="A15" s="4" t="s">
        <v>20</v>
      </c>
      <c r="B15" s="4" t="s">
        <v>81</v>
      </c>
      <c r="C15" s="4" t="s">
        <v>82</v>
      </c>
      <c r="D15" s="4" t="s">
        <v>23</v>
      </c>
      <c r="E15" s="4" t="s">
        <v>24</v>
      </c>
      <c r="F15" s="4" t="s">
        <v>25</v>
      </c>
      <c r="G15" s="4" t="s">
        <v>66</v>
      </c>
      <c r="H15" s="4" t="s">
        <v>83</v>
      </c>
      <c r="I15" s="4" t="s">
        <v>23</v>
      </c>
      <c r="J15" s="4" t="s">
        <v>23</v>
      </c>
      <c r="K15" s="4" t="s">
        <v>84</v>
      </c>
      <c r="L15" s="5">
        <v>43178</v>
      </c>
      <c r="M15" s="6">
        <v>-32401.18</v>
      </c>
      <c r="N15" s="4" t="s">
        <v>29</v>
      </c>
      <c r="O15" s="5">
        <v>43181</v>
      </c>
      <c r="P15" s="5">
        <v>43214</v>
      </c>
      <c r="Q15" s="2">
        <f t="shared" si="0"/>
        <v>-33</v>
      </c>
      <c r="R15" s="2">
        <f t="shared" si="1"/>
        <v>1069238.94</v>
      </c>
    </row>
    <row r="16" spans="1:18" x14ac:dyDescent="0.2">
      <c r="A16" s="4" t="s">
        <v>20</v>
      </c>
      <c r="B16" s="4" t="s">
        <v>85</v>
      </c>
      <c r="C16" s="4" t="s">
        <v>86</v>
      </c>
      <c r="D16" s="4" t="s">
        <v>23</v>
      </c>
      <c r="E16" s="4" t="s">
        <v>24</v>
      </c>
      <c r="F16" s="4" t="s">
        <v>25</v>
      </c>
      <c r="G16" s="4" t="s">
        <v>66</v>
      </c>
      <c r="H16" s="4" t="s">
        <v>87</v>
      </c>
      <c r="I16" s="4" t="s">
        <v>23</v>
      </c>
      <c r="J16" s="4" t="s">
        <v>23</v>
      </c>
      <c r="K16" s="4" t="s">
        <v>88</v>
      </c>
      <c r="L16" s="5">
        <v>43136</v>
      </c>
      <c r="M16" s="6">
        <v>-1014.4</v>
      </c>
      <c r="N16" s="4" t="s">
        <v>29</v>
      </c>
      <c r="O16" s="5">
        <v>43138</v>
      </c>
      <c r="P16" s="5">
        <v>43214</v>
      </c>
      <c r="Q16" s="2">
        <f t="shared" si="0"/>
        <v>-76</v>
      </c>
      <c r="R16" s="2">
        <f t="shared" si="1"/>
        <v>77094.399999999994</v>
      </c>
    </row>
    <row r="17" spans="1:18" x14ac:dyDescent="0.2">
      <c r="A17" s="4" t="s">
        <v>20</v>
      </c>
      <c r="B17" s="4" t="s">
        <v>89</v>
      </c>
      <c r="C17" s="4" t="s">
        <v>90</v>
      </c>
      <c r="D17" s="4" t="s">
        <v>23</v>
      </c>
      <c r="E17" s="4" t="s">
        <v>24</v>
      </c>
      <c r="F17" s="4" t="s">
        <v>25</v>
      </c>
      <c r="G17" s="4" t="s">
        <v>66</v>
      </c>
      <c r="H17" s="4" t="s">
        <v>91</v>
      </c>
      <c r="I17" s="4" t="s">
        <v>23</v>
      </c>
      <c r="J17" s="4" t="s">
        <v>23</v>
      </c>
      <c r="K17" s="4" t="s">
        <v>92</v>
      </c>
      <c r="L17" s="5">
        <v>43167</v>
      </c>
      <c r="M17" s="6">
        <v>-1014.4</v>
      </c>
      <c r="N17" s="4" t="s">
        <v>29</v>
      </c>
      <c r="O17" s="5">
        <v>43172</v>
      </c>
      <c r="P17" s="5">
        <v>43214</v>
      </c>
      <c r="Q17" s="2">
        <f t="shared" si="0"/>
        <v>-42</v>
      </c>
      <c r="R17" s="2">
        <f t="shared" si="1"/>
        <v>42604.799999999996</v>
      </c>
    </row>
    <row r="18" spans="1:18" x14ac:dyDescent="0.2">
      <c r="A18" s="4" t="s">
        <v>20</v>
      </c>
      <c r="B18" s="4" t="s">
        <v>93</v>
      </c>
      <c r="C18" s="4" t="s">
        <v>94</v>
      </c>
      <c r="D18" s="4" t="s">
        <v>23</v>
      </c>
      <c r="E18" s="4" t="s">
        <v>24</v>
      </c>
      <c r="F18" s="4" t="s">
        <v>25</v>
      </c>
      <c r="G18" s="4" t="s">
        <v>66</v>
      </c>
      <c r="H18" s="4" t="s">
        <v>95</v>
      </c>
      <c r="I18" s="4" t="s">
        <v>23</v>
      </c>
      <c r="J18" s="4" t="s">
        <v>23</v>
      </c>
      <c r="K18" s="4" t="s">
        <v>96</v>
      </c>
      <c r="L18" s="5">
        <v>43152</v>
      </c>
      <c r="M18" s="6">
        <v>-16000</v>
      </c>
      <c r="N18" s="4" t="s">
        <v>29</v>
      </c>
      <c r="O18" s="5">
        <v>43153</v>
      </c>
      <c r="P18" s="5">
        <v>43214</v>
      </c>
      <c r="Q18" s="2">
        <f t="shared" si="0"/>
        <v>-61</v>
      </c>
      <c r="R18" s="2">
        <f t="shared" si="1"/>
        <v>976000</v>
      </c>
    </row>
    <row r="19" spans="1:18" x14ac:dyDescent="0.2">
      <c r="A19" s="4" t="s">
        <v>20</v>
      </c>
      <c r="B19" s="4" t="s">
        <v>97</v>
      </c>
      <c r="C19" s="4" t="s">
        <v>98</v>
      </c>
      <c r="D19" s="4" t="s">
        <v>23</v>
      </c>
      <c r="E19" s="4" t="s">
        <v>24</v>
      </c>
      <c r="F19" s="4" t="s">
        <v>25</v>
      </c>
      <c r="G19" s="4" t="s">
        <v>66</v>
      </c>
      <c r="H19" s="4" t="s">
        <v>99</v>
      </c>
      <c r="I19" s="4" t="s">
        <v>23</v>
      </c>
      <c r="J19" s="4" t="s">
        <v>23</v>
      </c>
      <c r="K19" s="4" t="s">
        <v>100</v>
      </c>
      <c r="L19" s="5">
        <v>43185</v>
      </c>
      <c r="M19" s="6">
        <v>-3150</v>
      </c>
      <c r="N19" s="4" t="s">
        <v>29</v>
      </c>
      <c r="O19" s="5">
        <v>43201</v>
      </c>
      <c r="P19" s="5">
        <v>43214</v>
      </c>
      <c r="Q19" s="2">
        <f t="shared" si="0"/>
        <v>-13</v>
      </c>
      <c r="R19" s="2">
        <f t="shared" si="1"/>
        <v>40950</v>
      </c>
    </row>
    <row r="20" spans="1:18" x14ac:dyDescent="0.2">
      <c r="A20" s="4" t="s">
        <v>20</v>
      </c>
      <c r="B20" s="4" t="s">
        <v>101</v>
      </c>
      <c r="C20" s="4" t="s">
        <v>102</v>
      </c>
      <c r="D20" s="4" t="s">
        <v>23</v>
      </c>
      <c r="E20" s="4" t="s">
        <v>24</v>
      </c>
      <c r="F20" s="4" t="s">
        <v>25</v>
      </c>
      <c r="G20" s="4" t="s">
        <v>66</v>
      </c>
      <c r="H20" s="4" t="s">
        <v>103</v>
      </c>
      <c r="I20" s="4" t="s">
        <v>23</v>
      </c>
      <c r="J20" s="4" t="s">
        <v>23</v>
      </c>
      <c r="K20" s="4" t="s">
        <v>104</v>
      </c>
      <c r="L20" s="5">
        <v>43159</v>
      </c>
      <c r="M20" s="6">
        <v>-5000</v>
      </c>
      <c r="N20" s="4" t="s">
        <v>29</v>
      </c>
      <c r="O20" s="5">
        <v>43174</v>
      </c>
      <c r="P20" s="5">
        <v>43214</v>
      </c>
      <c r="Q20" s="2">
        <f t="shared" si="0"/>
        <v>-40</v>
      </c>
      <c r="R20" s="2">
        <f t="shared" si="1"/>
        <v>200000</v>
      </c>
    </row>
    <row r="21" spans="1:18" x14ac:dyDescent="0.2">
      <c r="A21" s="4" t="s">
        <v>20</v>
      </c>
      <c r="B21" s="4" t="s">
        <v>105</v>
      </c>
      <c r="C21" s="4" t="s">
        <v>106</v>
      </c>
      <c r="D21" s="4" t="s">
        <v>23</v>
      </c>
      <c r="E21" s="4" t="s">
        <v>48</v>
      </c>
      <c r="F21" s="4" t="s">
        <v>25</v>
      </c>
      <c r="G21" s="4" t="s">
        <v>107</v>
      </c>
      <c r="H21" s="4" t="s">
        <v>108</v>
      </c>
      <c r="I21" s="4" t="s">
        <v>23</v>
      </c>
      <c r="J21" s="4" t="s">
        <v>23</v>
      </c>
      <c r="K21" s="4" t="s">
        <v>109</v>
      </c>
      <c r="L21" s="5">
        <v>43161</v>
      </c>
      <c r="M21" s="6">
        <v>-151.47999999999999</v>
      </c>
      <c r="N21" s="4" t="s">
        <v>29</v>
      </c>
      <c r="O21" s="5">
        <v>43228</v>
      </c>
      <c r="P21" s="5">
        <v>43241</v>
      </c>
      <c r="Q21" s="2">
        <f t="shared" si="0"/>
        <v>-13</v>
      </c>
      <c r="R21" s="2">
        <f t="shared" si="1"/>
        <v>1969.2399999999998</v>
      </c>
    </row>
    <row r="22" spans="1:18" x14ac:dyDescent="0.2">
      <c r="A22" s="4" t="s">
        <v>20</v>
      </c>
      <c r="B22" s="4" t="s">
        <v>110</v>
      </c>
      <c r="C22" s="4" t="s">
        <v>111</v>
      </c>
      <c r="D22" s="4" t="s">
        <v>23</v>
      </c>
      <c r="E22" s="4" t="s">
        <v>24</v>
      </c>
      <c r="F22" s="4" t="s">
        <v>25</v>
      </c>
      <c r="G22" s="4" t="s">
        <v>26</v>
      </c>
      <c r="H22" s="4" t="s">
        <v>112</v>
      </c>
      <c r="I22" s="4" t="s">
        <v>23</v>
      </c>
      <c r="J22" s="4" t="s">
        <v>23</v>
      </c>
      <c r="K22" s="4" t="s">
        <v>113</v>
      </c>
      <c r="L22" s="5">
        <v>43208</v>
      </c>
      <c r="M22" s="6">
        <v>-308.2</v>
      </c>
      <c r="N22" s="4" t="s">
        <v>29</v>
      </c>
      <c r="O22" s="5">
        <v>43220</v>
      </c>
      <c r="P22" s="5">
        <v>43241</v>
      </c>
      <c r="Q22" s="2">
        <f t="shared" si="0"/>
        <v>-21</v>
      </c>
      <c r="R22" s="2">
        <f t="shared" si="1"/>
        <v>6472.2</v>
      </c>
    </row>
    <row r="23" spans="1:18" x14ac:dyDescent="0.2">
      <c r="A23" s="4" t="s">
        <v>20</v>
      </c>
      <c r="B23" s="4" t="s">
        <v>114</v>
      </c>
      <c r="C23" s="4" t="s">
        <v>115</v>
      </c>
      <c r="D23" s="4" t="s">
        <v>23</v>
      </c>
      <c r="E23" s="4" t="s">
        <v>24</v>
      </c>
      <c r="F23" s="4" t="s">
        <v>25</v>
      </c>
      <c r="G23" s="4" t="s">
        <v>26</v>
      </c>
      <c r="H23" s="4" t="s">
        <v>116</v>
      </c>
      <c r="I23" s="4" t="s">
        <v>23</v>
      </c>
      <c r="J23" s="4" t="s">
        <v>23</v>
      </c>
      <c r="K23" s="4" t="s">
        <v>117</v>
      </c>
      <c r="L23" s="5">
        <v>43206</v>
      </c>
      <c r="M23" s="6">
        <v>-1083.98</v>
      </c>
      <c r="N23" s="4" t="s">
        <v>29</v>
      </c>
      <c r="O23" s="5">
        <v>43236</v>
      </c>
      <c r="P23" s="5">
        <v>43241</v>
      </c>
      <c r="Q23" s="2">
        <f t="shared" si="0"/>
        <v>-5</v>
      </c>
      <c r="R23" s="2">
        <f t="shared" si="1"/>
        <v>5419.9</v>
      </c>
    </row>
    <row r="24" spans="1:18" x14ac:dyDescent="0.2">
      <c r="A24" s="4" t="s">
        <v>20</v>
      </c>
      <c r="B24" s="4" t="s">
        <v>118</v>
      </c>
      <c r="C24" s="4" t="s">
        <v>119</v>
      </c>
      <c r="D24" s="4" t="s">
        <v>23</v>
      </c>
      <c r="E24" s="4" t="s">
        <v>24</v>
      </c>
      <c r="F24" s="4" t="s">
        <v>25</v>
      </c>
      <c r="G24" s="4" t="s">
        <v>26</v>
      </c>
      <c r="H24" s="4" t="s">
        <v>116</v>
      </c>
      <c r="I24" s="4" t="s">
        <v>23</v>
      </c>
      <c r="J24" s="4" t="s">
        <v>23</v>
      </c>
      <c r="K24" s="4" t="s">
        <v>120</v>
      </c>
      <c r="L24" s="5">
        <v>43206</v>
      </c>
      <c r="M24" s="6">
        <v>-2359.85</v>
      </c>
      <c r="N24" s="4" t="s">
        <v>29</v>
      </c>
      <c r="O24" s="5">
        <v>43236</v>
      </c>
      <c r="P24" s="5">
        <v>43241</v>
      </c>
      <c r="Q24" s="2">
        <f t="shared" si="0"/>
        <v>-5</v>
      </c>
      <c r="R24" s="2">
        <f t="shared" si="1"/>
        <v>11799.25</v>
      </c>
    </row>
    <row r="25" spans="1:18" x14ac:dyDescent="0.2">
      <c r="A25" s="4" t="s">
        <v>20</v>
      </c>
      <c r="B25" s="4" t="s">
        <v>121</v>
      </c>
      <c r="C25" s="4" t="s">
        <v>122</v>
      </c>
      <c r="D25" s="4" t="s">
        <v>23</v>
      </c>
      <c r="E25" s="4" t="s">
        <v>24</v>
      </c>
      <c r="F25" s="4" t="s">
        <v>25</v>
      </c>
      <c r="G25" s="4" t="s">
        <v>52</v>
      </c>
      <c r="H25" s="4" t="s">
        <v>123</v>
      </c>
      <c r="I25" s="4" t="s">
        <v>23</v>
      </c>
      <c r="J25" s="4" t="s">
        <v>23</v>
      </c>
      <c r="K25" s="4" t="s">
        <v>124</v>
      </c>
      <c r="L25" s="5">
        <v>43213</v>
      </c>
      <c r="M25" s="6">
        <v>-4642.0200000000004</v>
      </c>
      <c r="N25" s="4" t="s">
        <v>29</v>
      </c>
      <c r="O25" s="5">
        <v>43214</v>
      </c>
      <c r="P25" s="5">
        <v>43241</v>
      </c>
      <c r="Q25" s="2">
        <f t="shared" si="0"/>
        <v>-27</v>
      </c>
      <c r="R25" s="2">
        <f t="shared" si="1"/>
        <v>125334.54000000001</v>
      </c>
    </row>
    <row r="26" spans="1:18" x14ac:dyDescent="0.2">
      <c r="A26" s="4" t="s">
        <v>20</v>
      </c>
      <c r="B26" s="4" t="s">
        <v>125</v>
      </c>
      <c r="C26" s="4" t="s">
        <v>126</v>
      </c>
      <c r="D26" s="4" t="s">
        <v>23</v>
      </c>
      <c r="E26" s="4" t="s">
        <v>24</v>
      </c>
      <c r="F26" s="4" t="s">
        <v>25</v>
      </c>
      <c r="G26" s="4" t="s">
        <v>66</v>
      </c>
      <c r="H26" s="4" t="s">
        <v>127</v>
      </c>
      <c r="I26" s="4" t="s">
        <v>23</v>
      </c>
      <c r="J26" s="4" t="s">
        <v>23</v>
      </c>
      <c r="K26" s="4" t="s">
        <v>128</v>
      </c>
      <c r="L26" s="5">
        <v>43194</v>
      </c>
      <c r="M26" s="6">
        <v>-19034.509999999998</v>
      </c>
      <c r="N26" s="4" t="s">
        <v>29</v>
      </c>
      <c r="O26" s="5">
        <v>43220</v>
      </c>
      <c r="P26" s="5">
        <v>43241</v>
      </c>
      <c r="Q26" s="2">
        <f t="shared" si="0"/>
        <v>-21</v>
      </c>
      <c r="R26" s="2">
        <f t="shared" si="1"/>
        <v>399724.70999999996</v>
      </c>
    </row>
    <row r="27" spans="1:18" x14ac:dyDescent="0.2">
      <c r="A27" s="4" t="s">
        <v>20</v>
      </c>
      <c r="B27" s="4" t="s">
        <v>129</v>
      </c>
      <c r="C27" s="4" t="s">
        <v>130</v>
      </c>
      <c r="D27" s="4" t="s">
        <v>23</v>
      </c>
      <c r="E27" s="4" t="s">
        <v>24</v>
      </c>
      <c r="F27" s="4" t="s">
        <v>25</v>
      </c>
      <c r="G27" s="4" t="s">
        <v>66</v>
      </c>
      <c r="H27" s="4" t="s">
        <v>131</v>
      </c>
      <c r="I27" s="4" t="s">
        <v>23</v>
      </c>
      <c r="J27" s="4" t="s">
        <v>23</v>
      </c>
      <c r="K27" s="4" t="s">
        <v>132</v>
      </c>
      <c r="L27" s="5">
        <v>43145</v>
      </c>
      <c r="M27" s="6">
        <v>-2381.7600000000002</v>
      </c>
      <c r="N27" s="4" t="s">
        <v>29</v>
      </c>
      <c r="O27" s="5">
        <v>43220</v>
      </c>
      <c r="P27" s="5">
        <v>43241</v>
      </c>
      <c r="Q27" s="2">
        <f t="shared" si="0"/>
        <v>-21</v>
      </c>
      <c r="R27" s="2">
        <f t="shared" si="1"/>
        <v>50016.960000000006</v>
      </c>
    </row>
    <row r="28" spans="1:18" x14ac:dyDescent="0.2">
      <c r="A28" s="4" t="s">
        <v>20</v>
      </c>
      <c r="B28" s="4" t="s">
        <v>133</v>
      </c>
      <c r="C28" s="4" t="s">
        <v>134</v>
      </c>
      <c r="D28" s="4" t="s">
        <v>23</v>
      </c>
      <c r="E28" s="4" t="s">
        <v>35</v>
      </c>
      <c r="F28" s="4" t="s">
        <v>36</v>
      </c>
      <c r="G28" s="4" t="s">
        <v>66</v>
      </c>
      <c r="H28" s="4" t="s">
        <v>131</v>
      </c>
      <c r="I28" s="4" t="s">
        <v>23</v>
      </c>
      <c r="J28" s="4" t="s">
        <v>23</v>
      </c>
      <c r="K28" s="4" t="s">
        <v>135</v>
      </c>
      <c r="L28" s="5">
        <v>43204</v>
      </c>
      <c r="M28" s="6">
        <v>565.16</v>
      </c>
      <c r="N28" s="4" t="s">
        <v>29</v>
      </c>
      <c r="O28" s="5">
        <v>43220</v>
      </c>
      <c r="P28" s="5">
        <v>43241</v>
      </c>
      <c r="Q28" s="2">
        <f t="shared" si="0"/>
        <v>-21</v>
      </c>
      <c r="R28" s="2">
        <f t="shared" si="1"/>
        <v>-11868.359999999999</v>
      </c>
    </row>
    <row r="29" spans="1:18" x14ac:dyDescent="0.2">
      <c r="A29" s="4" t="s">
        <v>20</v>
      </c>
      <c r="B29" s="4" t="s">
        <v>136</v>
      </c>
      <c r="C29" s="4" t="s">
        <v>137</v>
      </c>
      <c r="D29" s="4" t="s">
        <v>23</v>
      </c>
      <c r="E29" s="4" t="s">
        <v>24</v>
      </c>
      <c r="F29" s="4" t="s">
        <v>25</v>
      </c>
      <c r="G29" s="4" t="s">
        <v>66</v>
      </c>
      <c r="H29" s="4" t="s">
        <v>138</v>
      </c>
      <c r="I29" s="4" t="s">
        <v>23</v>
      </c>
      <c r="J29" s="4" t="s">
        <v>23</v>
      </c>
      <c r="K29" s="4" t="s">
        <v>139</v>
      </c>
      <c r="L29" s="5">
        <v>43204</v>
      </c>
      <c r="M29" s="6">
        <v>-2450.66</v>
      </c>
      <c r="N29" s="4" t="s">
        <v>29</v>
      </c>
      <c r="O29" s="5">
        <v>43220</v>
      </c>
      <c r="P29" s="5">
        <v>43241</v>
      </c>
      <c r="Q29" s="2">
        <f t="shared" si="0"/>
        <v>-21</v>
      </c>
      <c r="R29" s="2">
        <f t="shared" si="1"/>
        <v>51463.86</v>
      </c>
    </row>
    <row r="30" spans="1:18" x14ac:dyDescent="0.2">
      <c r="A30" s="4" t="s">
        <v>20</v>
      </c>
      <c r="B30" s="4" t="s">
        <v>140</v>
      </c>
      <c r="C30" s="4" t="s">
        <v>141</v>
      </c>
      <c r="D30" s="4" t="s">
        <v>23</v>
      </c>
      <c r="E30" s="4" t="s">
        <v>24</v>
      </c>
      <c r="F30" s="4" t="s">
        <v>25</v>
      </c>
      <c r="G30" s="4" t="s">
        <v>66</v>
      </c>
      <c r="H30" s="4" t="s">
        <v>142</v>
      </c>
      <c r="I30" s="4" t="s">
        <v>23</v>
      </c>
      <c r="J30" s="4" t="s">
        <v>23</v>
      </c>
      <c r="K30" s="4" t="s">
        <v>143</v>
      </c>
      <c r="L30" s="5">
        <v>43204</v>
      </c>
      <c r="M30" s="6">
        <v>-7790.24</v>
      </c>
      <c r="N30" s="4" t="s">
        <v>29</v>
      </c>
      <c r="O30" s="5">
        <v>43220</v>
      </c>
      <c r="P30" s="5">
        <v>43241</v>
      </c>
      <c r="Q30" s="2">
        <f t="shared" si="0"/>
        <v>-21</v>
      </c>
      <c r="R30" s="2">
        <f t="shared" si="1"/>
        <v>163595.04</v>
      </c>
    </row>
    <row r="31" spans="1:18" x14ac:dyDescent="0.2">
      <c r="A31" s="4" t="s">
        <v>20</v>
      </c>
      <c r="B31" s="4" t="s">
        <v>144</v>
      </c>
      <c r="C31" s="4" t="s">
        <v>145</v>
      </c>
      <c r="D31" s="4" t="s">
        <v>23</v>
      </c>
      <c r="E31" s="4" t="s">
        <v>24</v>
      </c>
      <c r="F31" s="4" t="s">
        <v>25</v>
      </c>
      <c r="G31" s="4" t="s">
        <v>66</v>
      </c>
      <c r="H31" s="4" t="s">
        <v>146</v>
      </c>
      <c r="I31" s="4" t="s">
        <v>23</v>
      </c>
      <c r="J31" s="4" t="s">
        <v>23</v>
      </c>
      <c r="K31" s="4" t="s">
        <v>143</v>
      </c>
      <c r="L31" s="5">
        <v>43145</v>
      </c>
      <c r="M31" s="6">
        <v>-14705.02</v>
      </c>
      <c r="N31" s="4" t="s">
        <v>29</v>
      </c>
      <c r="O31" s="5">
        <v>43220</v>
      </c>
      <c r="P31" s="5">
        <v>43241</v>
      </c>
      <c r="Q31" s="2">
        <f t="shared" si="0"/>
        <v>-21</v>
      </c>
      <c r="R31" s="2">
        <f t="shared" si="1"/>
        <v>308805.42</v>
      </c>
    </row>
    <row r="32" spans="1:18" x14ac:dyDescent="0.2">
      <c r="A32" s="4" t="s">
        <v>20</v>
      </c>
      <c r="B32" s="4" t="s">
        <v>147</v>
      </c>
      <c r="C32" s="4" t="s">
        <v>148</v>
      </c>
      <c r="D32" s="4" t="s">
        <v>23</v>
      </c>
      <c r="E32" s="4" t="s">
        <v>24</v>
      </c>
      <c r="F32" s="4" t="s">
        <v>25</v>
      </c>
      <c r="G32" s="4" t="s">
        <v>66</v>
      </c>
      <c r="H32" s="4" t="s">
        <v>149</v>
      </c>
      <c r="I32" s="4" t="s">
        <v>23</v>
      </c>
      <c r="J32" s="4" t="s">
        <v>23</v>
      </c>
      <c r="K32" s="4" t="s">
        <v>150</v>
      </c>
      <c r="L32" s="5">
        <v>43200</v>
      </c>
      <c r="M32" s="6">
        <v>-1014.4</v>
      </c>
      <c r="N32" s="4" t="s">
        <v>29</v>
      </c>
      <c r="O32" s="5">
        <v>43203</v>
      </c>
      <c r="P32" s="5">
        <v>43241</v>
      </c>
      <c r="Q32" s="2">
        <f t="shared" si="0"/>
        <v>-38</v>
      </c>
      <c r="R32" s="2">
        <f t="shared" si="1"/>
        <v>38547.199999999997</v>
      </c>
    </row>
    <row r="33" spans="1:18" x14ac:dyDescent="0.2">
      <c r="A33" s="4" t="s">
        <v>20</v>
      </c>
      <c r="B33" s="4" t="s">
        <v>151</v>
      </c>
      <c r="C33" s="4" t="s">
        <v>152</v>
      </c>
      <c r="D33" s="4" t="s">
        <v>23</v>
      </c>
      <c r="E33" s="4" t="s">
        <v>24</v>
      </c>
      <c r="F33" s="4" t="s">
        <v>25</v>
      </c>
      <c r="G33" s="4" t="s">
        <v>66</v>
      </c>
      <c r="H33" s="4" t="s">
        <v>153</v>
      </c>
      <c r="I33" s="4" t="s">
        <v>23</v>
      </c>
      <c r="J33" s="4" t="s">
        <v>23</v>
      </c>
      <c r="K33" s="4" t="s">
        <v>154</v>
      </c>
      <c r="L33" s="5">
        <v>43220</v>
      </c>
      <c r="M33" s="6">
        <v>-13500</v>
      </c>
      <c r="N33" s="4" t="s">
        <v>29</v>
      </c>
      <c r="O33" s="5">
        <v>43220</v>
      </c>
      <c r="P33" s="5">
        <v>43241</v>
      </c>
      <c r="Q33" s="2">
        <f t="shared" si="0"/>
        <v>-21</v>
      </c>
      <c r="R33" s="2">
        <f t="shared" si="1"/>
        <v>283500</v>
      </c>
    </row>
    <row r="34" spans="1:18" x14ac:dyDescent="0.2">
      <c r="A34" s="4" t="s">
        <v>20</v>
      </c>
      <c r="B34" s="4" t="s">
        <v>155</v>
      </c>
      <c r="C34" s="4" t="s">
        <v>156</v>
      </c>
      <c r="D34" s="4" t="s">
        <v>23</v>
      </c>
      <c r="E34" s="4" t="s">
        <v>24</v>
      </c>
      <c r="F34" s="4" t="s">
        <v>25</v>
      </c>
      <c r="G34" s="4" t="s">
        <v>52</v>
      </c>
      <c r="H34" s="4" t="s">
        <v>157</v>
      </c>
      <c r="I34" s="4" t="s">
        <v>23</v>
      </c>
      <c r="J34" s="4" t="s">
        <v>23</v>
      </c>
      <c r="K34" s="4" t="s">
        <v>158</v>
      </c>
      <c r="L34" s="5">
        <v>43243</v>
      </c>
      <c r="M34" s="6">
        <v>-3645.31</v>
      </c>
      <c r="N34" s="4" t="s">
        <v>29</v>
      </c>
      <c r="O34" s="5">
        <v>43244</v>
      </c>
      <c r="P34" s="5">
        <v>43255</v>
      </c>
      <c r="Q34" s="2">
        <f t="shared" si="0"/>
        <v>-11</v>
      </c>
      <c r="R34" s="2">
        <f t="shared" si="1"/>
        <v>40098.409999999996</v>
      </c>
    </row>
    <row r="35" spans="1:18" x14ac:dyDescent="0.2">
      <c r="A35" s="4" t="s">
        <v>20</v>
      </c>
      <c r="B35" s="4" t="s">
        <v>159</v>
      </c>
      <c r="C35" s="4" t="s">
        <v>160</v>
      </c>
      <c r="D35" s="4" t="s">
        <v>23</v>
      </c>
      <c r="E35" s="4" t="s">
        <v>24</v>
      </c>
      <c r="F35" s="4" t="s">
        <v>25</v>
      </c>
      <c r="G35" s="4" t="s">
        <v>26</v>
      </c>
      <c r="H35" s="4" t="s">
        <v>161</v>
      </c>
      <c r="I35" s="4" t="s">
        <v>23</v>
      </c>
      <c r="J35" s="4" t="s">
        <v>23</v>
      </c>
      <c r="K35" s="4" t="s">
        <v>162</v>
      </c>
      <c r="L35" s="5">
        <v>43243</v>
      </c>
      <c r="M35" s="6">
        <v>-48</v>
      </c>
      <c r="N35" s="4" t="s">
        <v>29</v>
      </c>
      <c r="O35" s="5">
        <v>43245</v>
      </c>
      <c r="P35" s="5">
        <v>43255</v>
      </c>
      <c r="Q35" s="2">
        <f t="shared" si="0"/>
        <v>-10</v>
      </c>
      <c r="R35" s="2">
        <f t="shared" si="1"/>
        <v>480</v>
      </c>
    </row>
    <row r="36" spans="1:18" x14ac:dyDescent="0.2">
      <c r="A36" s="4" t="s">
        <v>20</v>
      </c>
      <c r="B36" s="4" t="s">
        <v>163</v>
      </c>
      <c r="C36" s="4" t="s">
        <v>164</v>
      </c>
      <c r="D36" s="4" t="s">
        <v>23</v>
      </c>
      <c r="E36" s="4" t="s">
        <v>24</v>
      </c>
      <c r="F36" s="4" t="s">
        <v>25</v>
      </c>
      <c r="G36" s="4" t="s">
        <v>26</v>
      </c>
      <c r="H36" s="4" t="s">
        <v>165</v>
      </c>
      <c r="I36" s="4" t="s">
        <v>23</v>
      </c>
      <c r="J36" s="4" t="s">
        <v>23</v>
      </c>
      <c r="K36" s="4" t="s">
        <v>166</v>
      </c>
      <c r="L36" s="5">
        <v>43242</v>
      </c>
      <c r="M36" s="6">
        <v>-337.7</v>
      </c>
      <c r="N36" s="4" t="s">
        <v>29</v>
      </c>
      <c r="O36" s="5">
        <v>43243</v>
      </c>
      <c r="P36" s="5">
        <v>43255</v>
      </c>
      <c r="Q36" s="2">
        <f t="shared" si="0"/>
        <v>-12</v>
      </c>
      <c r="R36" s="2">
        <f t="shared" si="1"/>
        <v>4052.3999999999996</v>
      </c>
    </row>
    <row r="37" spans="1:18" x14ac:dyDescent="0.2">
      <c r="A37" s="4" t="s">
        <v>20</v>
      </c>
      <c r="B37" s="4" t="s">
        <v>167</v>
      </c>
      <c r="C37" s="4" t="s">
        <v>168</v>
      </c>
      <c r="D37" s="4" t="s">
        <v>23</v>
      </c>
      <c r="E37" s="4" t="s">
        <v>24</v>
      </c>
      <c r="F37" s="4" t="s">
        <v>25</v>
      </c>
      <c r="G37" s="4" t="s">
        <v>66</v>
      </c>
      <c r="H37" s="4" t="s">
        <v>169</v>
      </c>
      <c r="I37" s="4" t="s">
        <v>23</v>
      </c>
      <c r="J37" s="4" t="s">
        <v>23</v>
      </c>
      <c r="K37" s="4" t="s">
        <v>170</v>
      </c>
      <c r="L37" s="5">
        <v>43229</v>
      </c>
      <c r="M37" s="6">
        <v>-1014.4</v>
      </c>
      <c r="N37" s="4" t="s">
        <v>29</v>
      </c>
      <c r="O37" s="5">
        <v>43248</v>
      </c>
      <c r="P37" s="5">
        <v>43255</v>
      </c>
      <c r="Q37" s="2">
        <f t="shared" si="0"/>
        <v>-7</v>
      </c>
      <c r="R37" s="2">
        <f t="shared" si="1"/>
        <v>7100.8</v>
      </c>
    </row>
    <row r="38" spans="1:18" x14ac:dyDescent="0.2">
      <c r="A38" s="4" t="s">
        <v>20</v>
      </c>
      <c r="B38" s="4" t="s">
        <v>171</v>
      </c>
      <c r="C38" s="4" t="s">
        <v>172</v>
      </c>
      <c r="D38" s="4" t="s">
        <v>23</v>
      </c>
      <c r="E38" s="4" t="s">
        <v>24</v>
      </c>
      <c r="F38" s="4" t="s">
        <v>25</v>
      </c>
      <c r="G38" s="4" t="s">
        <v>26</v>
      </c>
      <c r="H38" s="4" t="s">
        <v>173</v>
      </c>
      <c r="I38" s="4" t="s">
        <v>23</v>
      </c>
      <c r="J38" s="4" t="s">
        <v>23</v>
      </c>
      <c r="K38" s="4" t="s">
        <v>174</v>
      </c>
      <c r="L38" s="5">
        <v>43251</v>
      </c>
      <c r="M38" s="6">
        <v>-1015.4</v>
      </c>
      <c r="N38" s="4" t="s">
        <v>29</v>
      </c>
      <c r="O38" s="5">
        <v>43251</v>
      </c>
      <c r="P38" s="5">
        <v>43265</v>
      </c>
      <c r="Q38" s="2">
        <f t="shared" si="0"/>
        <v>-14</v>
      </c>
      <c r="R38" s="2">
        <f t="shared" si="1"/>
        <v>14215.6</v>
      </c>
    </row>
    <row r="39" spans="1:18" x14ac:dyDescent="0.2">
      <c r="A39" s="4" t="s">
        <v>20</v>
      </c>
      <c r="B39" s="4" t="s">
        <v>175</v>
      </c>
      <c r="C39" s="4" t="s">
        <v>176</v>
      </c>
      <c r="D39" s="4" t="s">
        <v>23</v>
      </c>
      <c r="E39" s="4" t="s">
        <v>24</v>
      </c>
      <c r="F39" s="4" t="s">
        <v>25</v>
      </c>
      <c r="G39" s="4" t="s">
        <v>66</v>
      </c>
      <c r="H39" s="4" t="s">
        <v>177</v>
      </c>
      <c r="I39" s="4" t="s">
        <v>23</v>
      </c>
      <c r="J39" s="4" t="s">
        <v>23</v>
      </c>
      <c r="K39" s="4" t="s">
        <v>178</v>
      </c>
      <c r="L39" s="5">
        <v>43249</v>
      </c>
      <c r="M39" s="6">
        <v>-600</v>
      </c>
      <c r="N39" s="4" t="s">
        <v>29</v>
      </c>
      <c r="O39" s="5">
        <v>43251</v>
      </c>
      <c r="P39" s="5">
        <v>43265</v>
      </c>
      <c r="Q39" s="2">
        <f t="shared" si="0"/>
        <v>-14</v>
      </c>
      <c r="R39" s="2">
        <f t="shared" si="1"/>
        <v>8400</v>
      </c>
    </row>
    <row r="40" spans="1:18" x14ac:dyDescent="0.2">
      <c r="A40" s="4" t="s">
        <v>20</v>
      </c>
      <c r="B40" s="4" t="s">
        <v>179</v>
      </c>
      <c r="C40" s="4" t="s">
        <v>180</v>
      </c>
      <c r="D40" s="4" t="s">
        <v>23</v>
      </c>
      <c r="E40" s="4" t="s">
        <v>24</v>
      </c>
      <c r="F40" s="4" t="s">
        <v>25</v>
      </c>
      <c r="G40" s="4" t="s">
        <v>66</v>
      </c>
      <c r="H40" s="4" t="s">
        <v>181</v>
      </c>
      <c r="I40" s="4" t="s">
        <v>23</v>
      </c>
      <c r="J40" s="4" t="s">
        <v>23</v>
      </c>
      <c r="K40" s="4" t="s">
        <v>182</v>
      </c>
      <c r="L40" s="5">
        <v>43257</v>
      </c>
      <c r="M40" s="6">
        <v>-665</v>
      </c>
      <c r="N40" s="4" t="s">
        <v>29</v>
      </c>
      <c r="O40" s="5">
        <v>43258</v>
      </c>
      <c r="P40" s="5">
        <v>43265</v>
      </c>
      <c r="Q40" s="2">
        <f t="shared" si="0"/>
        <v>-7</v>
      </c>
      <c r="R40" s="2">
        <f t="shared" si="1"/>
        <v>4655</v>
      </c>
    </row>
    <row r="41" spans="1:18" x14ac:dyDescent="0.2">
      <c r="A41" s="4" t="s">
        <v>20</v>
      </c>
      <c r="B41" s="4" t="s">
        <v>183</v>
      </c>
      <c r="C41" s="4" t="s">
        <v>184</v>
      </c>
      <c r="D41" s="4" t="s">
        <v>23</v>
      </c>
      <c r="E41" s="4" t="s">
        <v>24</v>
      </c>
      <c r="F41" s="4" t="s">
        <v>25</v>
      </c>
      <c r="G41" s="4" t="s">
        <v>66</v>
      </c>
      <c r="H41" s="4" t="s">
        <v>185</v>
      </c>
      <c r="I41" s="4" t="s">
        <v>23</v>
      </c>
      <c r="J41" s="4" t="s">
        <v>23</v>
      </c>
      <c r="K41" s="4" t="s">
        <v>186</v>
      </c>
      <c r="L41" s="5">
        <v>43220</v>
      </c>
      <c r="M41" s="6">
        <v>-3000</v>
      </c>
      <c r="N41" s="4" t="s">
        <v>29</v>
      </c>
      <c r="O41" s="5">
        <v>43251</v>
      </c>
      <c r="P41" s="5">
        <v>43265</v>
      </c>
      <c r="Q41" s="2">
        <f t="shared" si="0"/>
        <v>-14</v>
      </c>
      <c r="R41" s="2">
        <f t="shared" si="1"/>
        <v>42000</v>
      </c>
    </row>
    <row r="42" spans="1:18" x14ac:dyDescent="0.2">
      <c r="A42" s="4" t="s">
        <v>20</v>
      </c>
      <c r="B42" s="4" t="s">
        <v>187</v>
      </c>
      <c r="C42" s="4" t="s">
        <v>188</v>
      </c>
      <c r="D42" s="4" t="s">
        <v>23</v>
      </c>
      <c r="E42" s="4" t="s">
        <v>24</v>
      </c>
      <c r="F42" s="4" t="s">
        <v>25</v>
      </c>
      <c r="G42" s="4" t="s">
        <v>66</v>
      </c>
      <c r="H42" s="4" t="s">
        <v>189</v>
      </c>
      <c r="I42" s="4" t="s">
        <v>23</v>
      </c>
      <c r="J42" s="4" t="s">
        <v>23</v>
      </c>
      <c r="K42" s="4" t="s">
        <v>190</v>
      </c>
      <c r="L42" s="5">
        <v>43251</v>
      </c>
      <c r="M42" s="6">
        <v>-6000</v>
      </c>
      <c r="N42" s="4" t="s">
        <v>29</v>
      </c>
      <c r="O42" s="5">
        <v>43251</v>
      </c>
      <c r="P42" s="5">
        <v>43265</v>
      </c>
      <c r="Q42" s="2">
        <f t="shared" si="0"/>
        <v>-14</v>
      </c>
      <c r="R42" s="2">
        <f t="shared" si="1"/>
        <v>84000</v>
      </c>
    </row>
    <row r="43" spans="1:18" x14ac:dyDescent="0.2">
      <c r="A43" s="4" t="s">
        <v>20</v>
      </c>
      <c r="B43" s="4" t="s">
        <v>191</v>
      </c>
      <c r="C43" s="4" t="s">
        <v>192</v>
      </c>
      <c r="D43" s="4" t="s">
        <v>23</v>
      </c>
      <c r="E43" s="4" t="s">
        <v>193</v>
      </c>
      <c r="F43" s="4" t="s">
        <v>25</v>
      </c>
      <c r="G43" s="4" t="s">
        <v>194</v>
      </c>
      <c r="H43" s="4" t="s">
        <v>195</v>
      </c>
      <c r="I43" s="4" t="s">
        <v>23</v>
      </c>
      <c r="J43" s="4" t="s">
        <v>23</v>
      </c>
      <c r="K43" s="4" t="s">
        <v>196</v>
      </c>
      <c r="L43" s="5">
        <v>43159</v>
      </c>
      <c r="M43" s="6">
        <v>-489.93</v>
      </c>
      <c r="N43" s="4" t="s">
        <v>29</v>
      </c>
      <c r="O43" s="5">
        <v>43159</v>
      </c>
      <c r="P43" s="5">
        <v>43201</v>
      </c>
      <c r="Q43" s="2">
        <f t="shared" si="0"/>
        <v>-42</v>
      </c>
      <c r="R43" s="2">
        <f t="shared" si="1"/>
        <v>20577.060000000001</v>
      </c>
    </row>
    <row r="44" spans="1:18" x14ac:dyDescent="0.2">
      <c r="A44" s="4" t="s">
        <v>20</v>
      </c>
      <c r="B44" s="4" t="s">
        <v>197</v>
      </c>
      <c r="C44" s="4" t="s">
        <v>198</v>
      </c>
      <c r="D44" s="4" t="s">
        <v>23</v>
      </c>
      <c r="E44" s="4" t="s">
        <v>193</v>
      </c>
      <c r="F44" s="4" t="s">
        <v>25</v>
      </c>
      <c r="G44" s="4" t="s">
        <v>194</v>
      </c>
      <c r="H44" s="4" t="s">
        <v>195</v>
      </c>
      <c r="I44" s="4" t="s">
        <v>23</v>
      </c>
      <c r="J44" s="4" t="s">
        <v>23</v>
      </c>
      <c r="K44" s="4" t="s">
        <v>199</v>
      </c>
      <c r="L44" s="5">
        <v>43175</v>
      </c>
      <c r="M44" s="6">
        <v>-59</v>
      </c>
      <c r="N44" s="4" t="s">
        <v>29</v>
      </c>
      <c r="O44" s="5">
        <v>43201</v>
      </c>
      <c r="P44" s="5">
        <v>43201</v>
      </c>
      <c r="Q44" s="2">
        <f t="shared" si="0"/>
        <v>0</v>
      </c>
      <c r="R44" s="2">
        <f t="shared" si="1"/>
        <v>0</v>
      </c>
    </row>
    <row r="45" spans="1:18" x14ac:dyDescent="0.2">
      <c r="A45" s="4" t="s">
        <v>20</v>
      </c>
      <c r="B45" s="4" t="s">
        <v>200</v>
      </c>
      <c r="C45" s="4" t="s">
        <v>201</v>
      </c>
      <c r="D45" s="4" t="s">
        <v>23</v>
      </c>
      <c r="E45" s="4" t="s">
        <v>48</v>
      </c>
      <c r="F45" s="4" t="s">
        <v>25</v>
      </c>
      <c r="G45" s="4" t="s">
        <v>107</v>
      </c>
      <c r="H45" s="4" t="s">
        <v>195</v>
      </c>
      <c r="I45" s="4" t="s">
        <v>23</v>
      </c>
      <c r="J45" s="4" t="s">
        <v>23</v>
      </c>
      <c r="K45" s="4" t="s">
        <v>202</v>
      </c>
      <c r="L45" s="5">
        <v>43180</v>
      </c>
      <c r="M45" s="6">
        <v>-24.05</v>
      </c>
      <c r="N45" s="4" t="s">
        <v>29</v>
      </c>
      <c r="O45" s="5">
        <v>43201</v>
      </c>
      <c r="P45" s="5">
        <v>43201</v>
      </c>
      <c r="Q45" s="2">
        <f t="shared" si="0"/>
        <v>0</v>
      </c>
      <c r="R45" s="2">
        <f t="shared" si="1"/>
        <v>0</v>
      </c>
    </row>
    <row r="46" spans="1:18" x14ac:dyDescent="0.2">
      <c r="A46" s="4" t="s">
        <v>20</v>
      </c>
      <c r="B46" s="4" t="s">
        <v>203</v>
      </c>
      <c r="C46" s="4" t="s">
        <v>204</v>
      </c>
      <c r="D46" s="4" t="s">
        <v>23</v>
      </c>
      <c r="E46" s="4" t="s">
        <v>24</v>
      </c>
      <c r="F46" s="4" t="s">
        <v>25</v>
      </c>
      <c r="G46" s="4" t="s">
        <v>66</v>
      </c>
      <c r="H46" s="4" t="s">
        <v>205</v>
      </c>
      <c r="I46" s="4" t="s">
        <v>23</v>
      </c>
      <c r="J46" s="4" t="s">
        <v>23</v>
      </c>
      <c r="K46" s="4" t="s">
        <v>206</v>
      </c>
      <c r="L46" s="5">
        <v>43212</v>
      </c>
      <c r="M46" s="6">
        <v>-103.49</v>
      </c>
      <c r="N46" s="4" t="s">
        <v>29</v>
      </c>
      <c r="O46" s="5">
        <v>43220</v>
      </c>
      <c r="P46" s="5">
        <v>43221</v>
      </c>
      <c r="Q46" s="2">
        <f t="shared" si="0"/>
        <v>-1</v>
      </c>
      <c r="R46" s="2">
        <f t="shared" si="1"/>
        <v>103.49</v>
      </c>
    </row>
    <row r="47" spans="1:18" x14ac:dyDescent="0.2">
      <c r="A47" s="4" t="s">
        <v>20</v>
      </c>
      <c r="B47" s="4" t="s">
        <v>207</v>
      </c>
      <c r="C47" s="4" t="s">
        <v>208</v>
      </c>
      <c r="D47" s="4" t="s">
        <v>23</v>
      </c>
      <c r="E47" s="4" t="s">
        <v>193</v>
      </c>
      <c r="F47" s="4" t="s">
        <v>25</v>
      </c>
      <c r="G47" s="4" t="s">
        <v>194</v>
      </c>
      <c r="H47" s="4" t="s">
        <v>205</v>
      </c>
      <c r="I47" s="4" t="s">
        <v>23</v>
      </c>
      <c r="J47" s="4" t="s">
        <v>23</v>
      </c>
      <c r="K47" s="4" t="s">
        <v>209</v>
      </c>
      <c r="L47" s="5">
        <v>43190</v>
      </c>
      <c r="M47" s="6">
        <v>-489.93</v>
      </c>
      <c r="N47" s="4" t="s">
        <v>29</v>
      </c>
      <c r="O47" s="5">
        <v>43190</v>
      </c>
      <c r="P47" s="5">
        <v>43221</v>
      </c>
      <c r="Q47" s="2">
        <f t="shared" si="0"/>
        <v>-31</v>
      </c>
      <c r="R47" s="2">
        <f t="shared" si="1"/>
        <v>15187.83</v>
      </c>
    </row>
    <row r="48" spans="1:18" x14ac:dyDescent="0.2">
      <c r="A48" s="4" t="s">
        <v>20</v>
      </c>
      <c r="B48" s="4" t="s">
        <v>210</v>
      </c>
      <c r="C48" s="4" t="s">
        <v>211</v>
      </c>
      <c r="D48" s="4" t="s">
        <v>23</v>
      </c>
      <c r="E48" s="4" t="s">
        <v>193</v>
      </c>
      <c r="F48" s="4" t="s">
        <v>25</v>
      </c>
      <c r="G48" s="4" t="s">
        <v>194</v>
      </c>
      <c r="H48" s="4" t="s">
        <v>205</v>
      </c>
      <c r="I48" s="4" t="s">
        <v>23</v>
      </c>
      <c r="J48" s="4" t="s">
        <v>23</v>
      </c>
      <c r="K48" s="4" t="s">
        <v>212</v>
      </c>
      <c r="L48" s="5">
        <v>43200</v>
      </c>
      <c r="M48" s="6">
        <v>-45</v>
      </c>
      <c r="N48" s="4" t="s">
        <v>29</v>
      </c>
      <c r="O48" s="5">
        <v>43200</v>
      </c>
      <c r="P48" s="5">
        <v>43221</v>
      </c>
      <c r="Q48" s="2">
        <f t="shared" si="0"/>
        <v>-21</v>
      </c>
      <c r="R48" s="2">
        <f t="shared" si="1"/>
        <v>945</v>
      </c>
    </row>
    <row r="49" spans="1:18" x14ac:dyDescent="0.2">
      <c r="A49" s="4" t="s">
        <v>20</v>
      </c>
      <c r="B49" s="4" t="s">
        <v>213</v>
      </c>
      <c r="C49" s="4" t="s">
        <v>214</v>
      </c>
      <c r="D49" s="4" t="s">
        <v>23</v>
      </c>
      <c r="E49" s="4" t="s">
        <v>48</v>
      </c>
      <c r="F49" s="4" t="s">
        <v>25</v>
      </c>
      <c r="G49" s="4" t="s">
        <v>107</v>
      </c>
      <c r="H49" s="4" t="s">
        <v>205</v>
      </c>
      <c r="I49" s="4" t="s">
        <v>23</v>
      </c>
      <c r="J49" s="4" t="s">
        <v>23</v>
      </c>
      <c r="K49" s="4" t="s">
        <v>215</v>
      </c>
      <c r="L49" s="5">
        <v>43200</v>
      </c>
      <c r="M49" s="6">
        <v>-15</v>
      </c>
      <c r="N49" s="4" t="s">
        <v>29</v>
      </c>
      <c r="O49" s="5">
        <v>43220</v>
      </c>
      <c r="P49" s="5">
        <v>43221</v>
      </c>
      <c r="Q49" s="2">
        <f t="shared" si="0"/>
        <v>-1</v>
      </c>
      <c r="R49" s="2">
        <f t="shared" si="1"/>
        <v>15</v>
      </c>
    </row>
    <row r="50" spans="1:18" x14ac:dyDescent="0.2">
      <c r="A50" s="4" t="s">
        <v>20</v>
      </c>
      <c r="B50" s="4" t="s">
        <v>216</v>
      </c>
      <c r="C50" s="4" t="s">
        <v>217</v>
      </c>
      <c r="D50" s="4" t="s">
        <v>23</v>
      </c>
      <c r="E50" s="4" t="s">
        <v>193</v>
      </c>
      <c r="F50" s="4" t="s">
        <v>25</v>
      </c>
      <c r="G50" s="4" t="s">
        <v>194</v>
      </c>
      <c r="H50" s="4" t="s">
        <v>218</v>
      </c>
      <c r="I50" s="4" t="s">
        <v>23</v>
      </c>
      <c r="J50" s="4" t="s">
        <v>23</v>
      </c>
      <c r="K50" s="4" t="s">
        <v>219</v>
      </c>
      <c r="L50" s="5">
        <v>43220</v>
      </c>
      <c r="M50" s="6">
        <v>-489.93</v>
      </c>
      <c r="N50" s="4" t="s">
        <v>29</v>
      </c>
      <c r="O50" s="5">
        <v>43220</v>
      </c>
      <c r="P50" s="5">
        <v>43252</v>
      </c>
      <c r="Q50" s="2">
        <f t="shared" si="0"/>
        <v>-32</v>
      </c>
      <c r="R50" s="2">
        <f t="shared" si="1"/>
        <v>15677.76</v>
      </c>
    </row>
    <row r="51" spans="1:18" x14ac:dyDescent="0.2">
      <c r="M51" s="2">
        <f>SUM(DATA13)</f>
        <v>-246674.26999999996</v>
      </c>
      <c r="R51" s="2">
        <f>SUM(R2:R50)</f>
        <v>7201494.8500000006</v>
      </c>
    </row>
    <row r="53" spans="1:18" x14ac:dyDescent="0.2">
      <c r="R53" s="7">
        <f>R51/M51</f>
        <v>-29.194349495794604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INDICATORE 2018 II trimestre</vt:lpstr>
      <vt:lpstr>mastrino</vt:lpstr>
      <vt:lpstr>DATA13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Canapini Morena</dc:creator>
  <cp:lastModifiedBy>Della Casa Beatrice</cp:lastModifiedBy>
  <dcterms:created xsi:type="dcterms:W3CDTF">2015-09-15T08:16:09Z</dcterms:created>
  <dcterms:modified xsi:type="dcterms:W3CDTF">2018-10-18T09:48:34Z</dcterms:modified>
</cp:coreProperties>
</file>